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名单" sheetId="1" r:id="rId1"/>
  </sheets>
  <definedNames>
    <definedName name="_xlnm._FilterDatabase" localSheetId="0" hidden="1">名单!$A$2:$G$2</definedName>
    <definedName name="_xlnm.Print_Titles" localSheetId="0">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<sst xmlns="http://schemas.openxmlformats.org/spreadsheetml/2006/main" count="87" uniqueCount="25">
  <si>
    <t xml:space="preserve">附件：白黎族自治县医疗集团2025年考核招聘卫生专业技术人才通过资格复审入围面试人员名单
</t>
  </si>
  <si>
    <t>序号</t>
  </si>
  <si>
    <t>报考岗位</t>
  </si>
  <si>
    <t>准考证号/报考号</t>
  </si>
  <si>
    <t>姓名</t>
  </si>
  <si>
    <t>备注</t>
  </si>
  <si>
    <t>护士</t>
  </si>
  <si>
    <t>202506220706</t>
  </si>
  <si>
    <t>李建丽</t>
  </si>
  <si>
    <t>202506220315</t>
  </si>
  <si>
    <t>邓金玲</t>
  </si>
  <si>
    <t>202506221513</t>
  </si>
  <si>
    <t>曾春妍</t>
  </si>
  <si>
    <t>202506220127</t>
  </si>
  <si>
    <t>黄海霞</t>
  </si>
  <si>
    <t>202506221018</t>
  </si>
  <si>
    <t>郑文婕</t>
  </si>
  <si>
    <t>202506221116</t>
  </si>
  <si>
    <t>郑永燕</t>
  </si>
  <si>
    <t>临床医师</t>
  </si>
  <si>
    <t>中医师</t>
  </si>
  <si>
    <t>主治医师</t>
  </si>
  <si>
    <t>超声科医师</t>
  </si>
  <si>
    <t>医学影像技师</t>
  </si>
  <si>
    <t>药剂师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</si>
</sst>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8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1"/>
  <sheetViews>
    <sheetView tabSelected="1" topLeftCell="A59" workbookViewId="0">
      <selection activeCell="I69" sqref="I69"/>
    </sheetView>
  </sheetViews>
  <sheetFormatPr defaultColWidth="9" defaultRowHeight="14.25" outlineLevelCol="4"/>
  <cols>
    <col min="1" max="1" width="7.25" customWidth="1"/>
    <col min="2" max="2" width="18.375" customWidth="1"/>
    <col min="3" max="3" width="35.25" customWidth="1"/>
    <col min="4" max="4" width="14.75" customWidth="1"/>
    <col min="5" max="5" width="10.875" customWidth="1"/>
  </cols>
  <sheetData>
    <row r="1" ht="55" customHeight="1" spans="1:5">
      <c r="A1" s="1" t="s">
        <v>0</v>
      </c>
      <c r="B1" s="2"/>
      <c r="C1" s="2"/>
      <c r="D1" s="2"/>
      <c r="E1" s="2"/>
    </row>
    <row r="2" ht="24.9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20.25" customHeight="1" spans="1:5">
      <c r="A3" s="5">
        <v>1</v>
      </c>
      <c r="B3" s="5" t="s">
        <v>6</v>
      </c>
      <c r="C3" s="5" t="s">
        <v>7</v>
      </c>
      <c r="D3" s="5" t="s">
        <v>8</v>
      </c>
      <c r="E3" s="5"/>
    </row>
    <row r="4" ht="20.25" customHeight="1" spans="1:5">
      <c r="A4" s="5">
        <v>2</v>
      </c>
      <c r="B4" s="5" t="s">
        <v>6</v>
      </c>
      <c r="C4" s="5" t="s">
        <v>9</v>
      </c>
      <c r="D4" s="5" t="s">
        <v>10</v>
      </c>
      <c r="E4" s="5"/>
    </row>
    <row r="5" ht="20.25" customHeight="1" spans="1:5">
      <c r="A5" s="5">
        <v>3</v>
      </c>
      <c r="B5" s="5" t="s">
        <v>6</v>
      </c>
      <c r="C5" s="5" t="s">
        <v>11</v>
      </c>
      <c r="D5" s="5" t="s">
        <v>12</v>
      </c>
      <c r="E5" s="5"/>
    </row>
    <row r="6" ht="20.25" customHeight="1" spans="1:5">
      <c r="A6" s="5">
        <v>4</v>
      </c>
      <c r="B6" s="5" t="s">
        <v>6</v>
      </c>
      <c r="C6" s="5" t="s">
        <v>13</v>
      </c>
      <c r="D6" s="5" t="s">
        <v>14</v>
      </c>
      <c r="E6" s="5"/>
    </row>
    <row r="7" ht="20.25" customHeight="1" spans="1:5">
      <c r="A7" s="5">
        <v>5</v>
      </c>
      <c r="B7" s="5" t="s">
        <v>6</v>
      </c>
      <c r="C7" s="5" t="s">
        <v>15</v>
      </c>
      <c r="D7" s="5" t="s">
        <v>16</v>
      </c>
      <c r="E7" s="5"/>
    </row>
    <row r="8" ht="20.25" customHeight="1" spans="1:5">
      <c r="A8" s="5">
        <v>6</v>
      </c>
      <c r="B8" s="5" t="s">
        <v>6</v>
      </c>
      <c r="C8" s="5" t="s">
        <v>17</v>
      </c>
      <c r="D8" s="5" t="s">
        <v>18</v>
      </c>
      <c r="E8" s="5"/>
    </row>
    <row r="9" ht="20.25" spans="1:5">
      <c r="A9" s="5">
        <v>7</v>
      </c>
      <c r="B9" s="5" t="s">
        <v>19</v>
      </c>
      <c r="C9" s="5" t="str">
        <f>"784720250604093639162140"</f>
        <v>784720250604093639162140</v>
      </c>
      <c r="D9" s="5" t="str">
        <f>"符光辉"</f>
        <v>符光辉</v>
      </c>
      <c r="E9" s="6"/>
    </row>
    <row r="10" ht="20.25" spans="1:5">
      <c r="A10" s="5">
        <v>8</v>
      </c>
      <c r="B10" s="5" t="s">
        <v>19</v>
      </c>
      <c r="C10" s="5" t="str">
        <f>"784720250604090352162008"</f>
        <v>784720250604090352162008</v>
      </c>
      <c r="D10" s="5" t="str">
        <f>"黎启东"</f>
        <v>黎启东</v>
      </c>
      <c r="E10" s="6"/>
    </row>
    <row r="11" ht="20.25" spans="1:5">
      <c r="A11" s="5">
        <v>9</v>
      </c>
      <c r="B11" s="5" t="s">
        <v>19</v>
      </c>
      <c r="C11" s="5" t="str">
        <f>"784720250604121909162732"</f>
        <v>784720250604121909162732</v>
      </c>
      <c r="D11" s="5" t="str">
        <f>"郑爽"</f>
        <v>郑爽</v>
      </c>
      <c r="E11" s="6"/>
    </row>
    <row r="12" ht="20.25" spans="1:5">
      <c r="A12" s="5">
        <v>10</v>
      </c>
      <c r="B12" s="5" t="s">
        <v>19</v>
      </c>
      <c r="C12" s="5" t="str">
        <f>"784720250604162601163460"</f>
        <v>784720250604162601163460</v>
      </c>
      <c r="D12" s="5" t="str">
        <f>"羊忠泽"</f>
        <v>羊忠泽</v>
      </c>
      <c r="E12" s="6"/>
    </row>
    <row r="13" ht="20.25" spans="1:5">
      <c r="A13" s="5">
        <v>11</v>
      </c>
      <c r="B13" s="5" t="s">
        <v>19</v>
      </c>
      <c r="C13" s="5" t="str">
        <f>"784720250604121014162699"</f>
        <v>784720250604121014162699</v>
      </c>
      <c r="D13" s="5" t="str">
        <f>"符宇微"</f>
        <v>符宇微</v>
      </c>
      <c r="E13" s="6"/>
    </row>
    <row r="14" ht="20.25" spans="1:5">
      <c r="A14" s="5">
        <v>12</v>
      </c>
      <c r="B14" s="5" t="s">
        <v>19</v>
      </c>
      <c r="C14" s="5" t="str">
        <f>"784720250604125045162822"</f>
        <v>784720250604125045162822</v>
      </c>
      <c r="D14" s="5" t="str">
        <f>"黄汉城"</f>
        <v>黄汉城</v>
      </c>
      <c r="E14" s="6"/>
    </row>
    <row r="15" ht="20.25" spans="1:5">
      <c r="A15" s="5">
        <v>13</v>
      </c>
      <c r="B15" s="5" t="s">
        <v>19</v>
      </c>
      <c r="C15" s="5" t="str">
        <f>"784720250605182311167814"</f>
        <v>784720250605182311167814</v>
      </c>
      <c r="D15" s="5" t="str">
        <f>"王巽娇"</f>
        <v>王巽娇</v>
      </c>
      <c r="E15" s="6"/>
    </row>
    <row r="16" ht="20.25" spans="1:5">
      <c r="A16" s="5">
        <v>14</v>
      </c>
      <c r="B16" s="5" t="s">
        <v>19</v>
      </c>
      <c r="C16" s="5" t="str">
        <f>"784720250605220525168541"</f>
        <v>784720250605220525168541</v>
      </c>
      <c r="D16" s="5" t="str">
        <f>"黎金带"</f>
        <v>黎金带</v>
      </c>
      <c r="E16" s="6"/>
    </row>
    <row r="17" ht="20.25" spans="1:5">
      <c r="A17" s="5">
        <v>15</v>
      </c>
      <c r="B17" s="5" t="s">
        <v>19</v>
      </c>
      <c r="C17" s="5" t="str">
        <f>"784720250604090758162024"</f>
        <v>784720250604090758162024</v>
      </c>
      <c r="D17" s="5" t="str">
        <f>"李至书"</f>
        <v>李至书</v>
      </c>
      <c r="E17" s="6"/>
    </row>
    <row r="18" ht="20.25" spans="1:5">
      <c r="A18" s="5">
        <v>16</v>
      </c>
      <c r="B18" s="5" t="s">
        <v>19</v>
      </c>
      <c r="C18" s="5" t="str">
        <f>"784720250604180747163771"</f>
        <v>784720250604180747163771</v>
      </c>
      <c r="D18" s="5" t="str">
        <f>"孙铭鸿"</f>
        <v>孙铭鸿</v>
      </c>
      <c r="E18" s="6"/>
    </row>
    <row r="19" ht="20.25" spans="1:5">
      <c r="A19" s="5">
        <v>17</v>
      </c>
      <c r="B19" s="5" t="s">
        <v>19</v>
      </c>
      <c r="C19" s="5" t="str">
        <f>"784720250607092732171524"</f>
        <v>784720250607092732171524</v>
      </c>
      <c r="D19" s="5" t="str">
        <f>"李美娟"</f>
        <v>李美娟</v>
      </c>
      <c r="E19" s="6"/>
    </row>
    <row r="20" ht="20.25" spans="1:5">
      <c r="A20" s="5">
        <v>18</v>
      </c>
      <c r="B20" s="5" t="s">
        <v>19</v>
      </c>
      <c r="C20" s="5" t="str">
        <f>"784720250606011221168956"</f>
        <v>784720250606011221168956</v>
      </c>
      <c r="D20" s="5" t="str">
        <f>"符赞花"</f>
        <v>符赞花</v>
      </c>
      <c r="E20" s="6"/>
    </row>
    <row r="21" ht="20.25" spans="1:5">
      <c r="A21" s="5">
        <v>19</v>
      </c>
      <c r="B21" s="5" t="s">
        <v>19</v>
      </c>
      <c r="C21" s="5" t="str">
        <f>"784720250608085734172799"</f>
        <v>784720250608085734172799</v>
      </c>
      <c r="D21" s="5" t="str">
        <f>"符循优"</f>
        <v>符循优</v>
      </c>
      <c r="E21" s="6"/>
    </row>
    <row r="22" ht="20.25" spans="1:5">
      <c r="A22" s="5">
        <v>20</v>
      </c>
      <c r="B22" s="5" t="s">
        <v>19</v>
      </c>
      <c r="C22" s="5" t="str">
        <f>"784720250608000404172681"</f>
        <v>784720250608000404172681</v>
      </c>
      <c r="D22" s="5" t="str">
        <f>"陈彪"</f>
        <v>陈彪</v>
      </c>
      <c r="E22" s="6"/>
    </row>
    <row r="23" ht="20.25" spans="1:5">
      <c r="A23" s="5">
        <v>21</v>
      </c>
      <c r="B23" s="5" t="s">
        <v>19</v>
      </c>
      <c r="C23" s="5" t="str">
        <f>"784720250609203030177040"</f>
        <v>784720250609203030177040</v>
      </c>
      <c r="D23" s="5" t="str">
        <f>"谭建该"</f>
        <v>谭建该</v>
      </c>
      <c r="E23" s="6"/>
    </row>
    <row r="24" ht="20.25" spans="1:5">
      <c r="A24" s="5">
        <v>22</v>
      </c>
      <c r="B24" s="5" t="s">
        <v>19</v>
      </c>
      <c r="C24" s="5" t="str">
        <f>"784720250604140536163020"</f>
        <v>784720250604140536163020</v>
      </c>
      <c r="D24" s="5" t="str">
        <f>"王丽瑶"</f>
        <v>王丽瑶</v>
      </c>
      <c r="E24" s="6"/>
    </row>
    <row r="25" ht="20.25" spans="1:5">
      <c r="A25" s="5">
        <v>23</v>
      </c>
      <c r="B25" s="5" t="s">
        <v>19</v>
      </c>
      <c r="C25" s="5" t="str">
        <f>"784720250611111513181440"</f>
        <v>784720250611111513181440</v>
      </c>
      <c r="D25" s="5" t="str">
        <f>"王思龙"</f>
        <v>王思龙</v>
      </c>
      <c r="E25" s="6"/>
    </row>
    <row r="26" ht="20.25" spans="1:5">
      <c r="A26" s="5">
        <v>24</v>
      </c>
      <c r="B26" s="5" t="s">
        <v>19</v>
      </c>
      <c r="C26" s="5" t="str">
        <f>"784720250611210820182821"</f>
        <v>784720250611210820182821</v>
      </c>
      <c r="D26" s="5" t="str">
        <f>"李欣欢"</f>
        <v>李欣欢</v>
      </c>
      <c r="E26" s="6"/>
    </row>
    <row r="27" ht="20.25" spans="1:5">
      <c r="A27" s="5">
        <v>25</v>
      </c>
      <c r="B27" s="5" t="s">
        <v>20</v>
      </c>
      <c r="C27" s="5" t="str">
        <f>"784720250604100807162242"</f>
        <v>784720250604100807162242</v>
      </c>
      <c r="D27" s="5" t="str">
        <f>"许世君"</f>
        <v>许世君</v>
      </c>
      <c r="E27" s="6"/>
    </row>
    <row r="28" ht="20.25" spans="1:5">
      <c r="A28" s="5">
        <v>26</v>
      </c>
      <c r="B28" s="5" t="s">
        <v>20</v>
      </c>
      <c r="C28" s="5" t="str">
        <f>"784720250604114142162616"</f>
        <v>784720250604114142162616</v>
      </c>
      <c r="D28" s="5" t="str">
        <f>"李淑子"</f>
        <v>李淑子</v>
      </c>
      <c r="E28" s="6"/>
    </row>
    <row r="29" ht="20.25" spans="1:5">
      <c r="A29" s="5">
        <v>27</v>
      </c>
      <c r="B29" s="5" t="s">
        <v>20</v>
      </c>
      <c r="C29" s="5" t="str">
        <f>"784720250607094759171550"</f>
        <v>784720250607094759171550</v>
      </c>
      <c r="D29" s="5" t="str">
        <f>"郑萍萍"</f>
        <v>郑萍萍</v>
      </c>
      <c r="E29" s="6"/>
    </row>
    <row r="30" ht="20.25" spans="1:5">
      <c r="A30" s="5">
        <v>28</v>
      </c>
      <c r="B30" s="5" t="s">
        <v>20</v>
      </c>
      <c r="C30" s="5" t="str">
        <f>"784720250607152139172018"</f>
        <v>784720250607152139172018</v>
      </c>
      <c r="D30" s="5" t="str">
        <f>"尹朝昕"</f>
        <v>尹朝昕</v>
      </c>
      <c r="E30" s="6"/>
    </row>
    <row r="31" ht="20.25" spans="1:5">
      <c r="A31" s="5">
        <v>29</v>
      </c>
      <c r="B31" s="5" t="s">
        <v>20</v>
      </c>
      <c r="C31" s="5" t="str">
        <f>"784720250606071508169012"</f>
        <v>784720250606071508169012</v>
      </c>
      <c r="D31" s="5" t="str">
        <f>"杨洛贤"</f>
        <v>杨洛贤</v>
      </c>
      <c r="E31" s="6"/>
    </row>
    <row r="32" ht="20.25" spans="1:5">
      <c r="A32" s="5">
        <v>30</v>
      </c>
      <c r="B32" s="5" t="s">
        <v>20</v>
      </c>
      <c r="C32" s="5" t="str">
        <f>"784720250608193321173680"</f>
        <v>784720250608193321173680</v>
      </c>
      <c r="D32" s="5" t="str">
        <f>"李小荟"</f>
        <v>李小荟</v>
      </c>
      <c r="E32" s="6"/>
    </row>
    <row r="33" ht="20.25" spans="1:5">
      <c r="A33" s="5">
        <v>31</v>
      </c>
      <c r="B33" s="5" t="s">
        <v>20</v>
      </c>
      <c r="C33" s="5" t="str">
        <f>"784720250610002508177697"</f>
        <v>784720250610002508177697</v>
      </c>
      <c r="D33" s="5" t="str">
        <f>"胡家志"</f>
        <v>胡家志</v>
      </c>
      <c r="E33" s="6"/>
    </row>
    <row r="34" ht="20.25" spans="1:5">
      <c r="A34" s="5">
        <v>32</v>
      </c>
      <c r="B34" s="5" t="s">
        <v>20</v>
      </c>
      <c r="C34" s="5" t="str">
        <f>"784720250611111137181425"</f>
        <v>784720250611111137181425</v>
      </c>
      <c r="D34" s="5" t="str">
        <f>"羊文霞"</f>
        <v>羊文霞</v>
      </c>
      <c r="E34" s="6"/>
    </row>
    <row r="35" ht="20.25" spans="1:5">
      <c r="A35" s="5">
        <v>33</v>
      </c>
      <c r="B35" s="5" t="s">
        <v>21</v>
      </c>
      <c r="C35" s="5" t="str">
        <f>"784720250607082357171482"</f>
        <v>784720250607082357171482</v>
      </c>
      <c r="D35" s="5" t="str">
        <f>"兰宇"</f>
        <v>兰宇</v>
      </c>
      <c r="E35" s="6"/>
    </row>
    <row r="36" ht="20.25" spans="1:5">
      <c r="A36" s="5">
        <v>34</v>
      </c>
      <c r="B36" s="5" t="s">
        <v>21</v>
      </c>
      <c r="C36" s="5" t="str">
        <f>"784720250609214535177305"</f>
        <v>784720250609214535177305</v>
      </c>
      <c r="D36" s="5" t="str">
        <f>"林明"</f>
        <v>林明</v>
      </c>
      <c r="E36" s="6"/>
    </row>
    <row r="37" ht="20.25" spans="1:5">
      <c r="A37" s="5">
        <v>35</v>
      </c>
      <c r="B37" s="5" t="s">
        <v>22</v>
      </c>
      <c r="C37" s="5" t="str">
        <f>"784720250605155846167266"</f>
        <v>784720250605155846167266</v>
      </c>
      <c r="D37" s="5" t="str">
        <f>"陈侯进"</f>
        <v>陈侯进</v>
      </c>
      <c r="E37" s="6"/>
    </row>
    <row r="38" ht="20.25" spans="1:5">
      <c r="A38" s="5">
        <v>36</v>
      </c>
      <c r="B38" s="5" t="s">
        <v>22</v>
      </c>
      <c r="C38" s="5" t="str">
        <f>"784720250608141617173259"</f>
        <v>784720250608141617173259</v>
      </c>
      <c r="D38" s="5" t="str">
        <f>"符瑛智"</f>
        <v>符瑛智</v>
      </c>
      <c r="E38" s="6"/>
    </row>
    <row r="39" ht="20.25" spans="1:5">
      <c r="A39" s="5">
        <v>37</v>
      </c>
      <c r="B39" s="5" t="s">
        <v>22</v>
      </c>
      <c r="C39" s="5" t="str">
        <f>"784720250608190349173655"</f>
        <v>784720250608190349173655</v>
      </c>
      <c r="D39" s="5" t="str">
        <f>"陈石恩"</f>
        <v>陈石恩</v>
      </c>
      <c r="E39" s="6"/>
    </row>
    <row r="40" ht="20.25" spans="1:5">
      <c r="A40" s="5">
        <v>38</v>
      </c>
      <c r="B40" s="5" t="s">
        <v>22</v>
      </c>
      <c r="C40" s="5" t="str">
        <f>"784720250609014338174095"</f>
        <v>784720250609014338174095</v>
      </c>
      <c r="D40" s="5" t="str">
        <f>"陈颖政"</f>
        <v>陈颖政</v>
      </c>
      <c r="E40" s="6"/>
    </row>
    <row r="41" ht="20.25" spans="1:5">
      <c r="A41" s="5">
        <v>39</v>
      </c>
      <c r="B41" s="5" t="s">
        <v>22</v>
      </c>
      <c r="C41" s="5" t="str">
        <f>"784720250609132241175559"</f>
        <v>784720250609132241175559</v>
      </c>
      <c r="D41" s="5" t="str">
        <f>"陈玉娟"</f>
        <v>陈玉娟</v>
      </c>
      <c r="E41" s="6"/>
    </row>
    <row r="42" ht="20.25" spans="1:5">
      <c r="A42" s="5">
        <v>40</v>
      </c>
      <c r="B42" s="5" t="s">
        <v>22</v>
      </c>
      <c r="C42" s="5" t="str">
        <f>"784720250605111812166136"</f>
        <v>784720250605111812166136</v>
      </c>
      <c r="D42" s="5" t="str">
        <f>"黄霞"</f>
        <v>黄霞</v>
      </c>
      <c r="E42" s="6"/>
    </row>
    <row r="43" ht="20.25" spans="1:5">
      <c r="A43" s="5">
        <v>41</v>
      </c>
      <c r="B43" s="5" t="s">
        <v>23</v>
      </c>
      <c r="C43" s="5" t="str">
        <f>"784720250604154459163318"</f>
        <v>784720250604154459163318</v>
      </c>
      <c r="D43" s="5" t="str">
        <f>"韦春婷"</f>
        <v>韦春婷</v>
      </c>
      <c r="E43" s="6"/>
    </row>
    <row r="44" ht="20.25" spans="1:5">
      <c r="A44" s="5">
        <v>42</v>
      </c>
      <c r="B44" s="5" t="s">
        <v>23</v>
      </c>
      <c r="C44" s="5" t="str">
        <f>"784720250604174638163720"</f>
        <v>784720250604174638163720</v>
      </c>
      <c r="D44" s="5" t="str">
        <f>"黎昀"</f>
        <v>黎昀</v>
      </c>
      <c r="E44" s="6"/>
    </row>
    <row r="45" ht="20.25" spans="1:5">
      <c r="A45" s="5">
        <v>43</v>
      </c>
      <c r="B45" s="5" t="s">
        <v>23</v>
      </c>
      <c r="C45" s="5" t="str">
        <f>"784720250604170542163592"</f>
        <v>784720250604170542163592</v>
      </c>
      <c r="D45" s="5" t="str">
        <f>"赵菁璇"</f>
        <v>赵菁璇</v>
      </c>
      <c r="E45" s="6"/>
    </row>
    <row r="46" ht="20.25" spans="1:5">
      <c r="A46" s="5">
        <v>44</v>
      </c>
      <c r="B46" s="5" t="s">
        <v>23</v>
      </c>
      <c r="C46" s="5" t="str">
        <f>"784720250604205502164188"</f>
        <v>784720250604205502164188</v>
      </c>
      <c r="D46" s="5" t="str">
        <f>"孙尚举"</f>
        <v>孙尚举</v>
      </c>
      <c r="E46" s="6"/>
    </row>
    <row r="47" ht="20.25" spans="1:5">
      <c r="A47" s="5">
        <v>45</v>
      </c>
      <c r="B47" s="5" t="s">
        <v>23</v>
      </c>
      <c r="C47" s="5" t="str">
        <f>"784720250605194650168028"</f>
        <v>784720250605194650168028</v>
      </c>
      <c r="D47" s="5" t="str">
        <f>"周唐著"</f>
        <v>周唐著</v>
      </c>
      <c r="E47" s="6"/>
    </row>
    <row r="48" ht="20.25" spans="1:5">
      <c r="A48" s="5">
        <v>46</v>
      </c>
      <c r="B48" s="5" t="s">
        <v>23</v>
      </c>
      <c r="C48" s="5" t="str">
        <f>"784720250607222548172567"</f>
        <v>784720250607222548172567</v>
      </c>
      <c r="D48" s="5" t="str">
        <f>"朱媛媛"</f>
        <v>朱媛媛</v>
      </c>
      <c r="E48" s="6"/>
    </row>
    <row r="49" ht="20.25" spans="1:5">
      <c r="A49" s="5">
        <v>47</v>
      </c>
      <c r="B49" s="5" t="s">
        <v>23</v>
      </c>
      <c r="C49" s="5" t="str">
        <f>"784720250608205923173796"</f>
        <v>784720250608205923173796</v>
      </c>
      <c r="D49" s="5" t="str">
        <f>"符华丰"</f>
        <v>符华丰</v>
      </c>
      <c r="E49" s="6"/>
    </row>
    <row r="50" ht="20.25" spans="1:5">
      <c r="A50" s="5">
        <v>48</v>
      </c>
      <c r="B50" s="5" t="s">
        <v>23</v>
      </c>
      <c r="C50" s="5" t="str">
        <f>"784720250609110936175074"</f>
        <v>784720250609110936175074</v>
      </c>
      <c r="D50" s="5" t="str">
        <f>"符丽娟"</f>
        <v>符丽娟</v>
      </c>
      <c r="E50" s="6"/>
    </row>
    <row r="51" ht="20.25" spans="1:5">
      <c r="A51" s="5">
        <v>49</v>
      </c>
      <c r="B51" s="5" t="s">
        <v>24</v>
      </c>
      <c r="C51" s="5" t="str">
        <f>"784720250604125736162838"</f>
        <v>784720250604125736162838</v>
      </c>
      <c r="D51" s="5" t="str">
        <f>"王道发"</f>
        <v>王道发</v>
      </c>
      <c r="E51" s="6"/>
    </row>
    <row r="52" ht="20.25" spans="1:5">
      <c r="A52" s="5">
        <v>50</v>
      </c>
      <c r="B52" s="5" t="s">
        <v>24</v>
      </c>
      <c r="C52" s="5" t="str">
        <f>"784720250604113727162601"</f>
        <v>784720250604113727162601</v>
      </c>
      <c r="D52" s="5" t="str">
        <f>"郭确"</f>
        <v>郭确</v>
      </c>
      <c r="E52" s="6"/>
    </row>
    <row r="53" ht="20.25" spans="1:5">
      <c r="A53" s="5">
        <v>51</v>
      </c>
      <c r="B53" s="5" t="s">
        <v>24</v>
      </c>
      <c r="C53" s="5" t="str">
        <f>"784720250605145611166947"</f>
        <v>784720250605145611166947</v>
      </c>
      <c r="D53" s="5" t="str">
        <f>"杨婧"</f>
        <v>杨婧</v>
      </c>
      <c r="E53" s="6"/>
    </row>
    <row r="54" ht="20.25" spans="1:5">
      <c r="A54" s="5">
        <v>52</v>
      </c>
      <c r="B54" s="5" t="s">
        <v>24</v>
      </c>
      <c r="C54" s="5" t="str">
        <f>"784720250605152845167102"</f>
        <v>784720250605152845167102</v>
      </c>
      <c r="D54" s="5" t="str">
        <f>"苏基华"</f>
        <v>苏基华</v>
      </c>
      <c r="E54" s="6"/>
    </row>
    <row r="55" ht="20.25" spans="1:5">
      <c r="A55" s="5">
        <v>53</v>
      </c>
      <c r="B55" s="5" t="s">
        <v>24</v>
      </c>
      <c r="C55" s="5" t="str">
        <f>"784720250605155957167275"</f>
        <v>784720250605155957167275</v>
      </c>
      <c r="D55" s="5" t="str">
        <f>"常飞"</f>
        <v>常飞</v>
      </c>
      <c r="E55" s="6"/>
    </row>
    <row r="56" ht="20.25" spans="1:5">
      <c r="A56" s="5">
        <v>54</v>
      </c>
      <c r="B56" s="5" t="s">
        <v>24</v>
      </c>
      <c r="C56" s="5" t="str">
        <f>"784720250604103606162352"</f>
        <v>784720250604103606162352</v>
      </c>
      <c r="D56" s="5" t="str">
        <f>"李顺娟"</f>
        <v>李顺娟</v>
      </c>
      <c r="E56" s="6"/>
    </row>
    <row r="57" ht="20.25" spans="1:5">
      <c r="A57" s="5">
        <v>55</v>
      </c>
      <c r="B57" s="5" t="s">
        <v>24</v>
      </c>
      <c r="C57" s="5" t="str">
        <f>"784720250605214043168446"</f>
        <v>784720250605214043168446</v>
      </c>
      <c r="D57" s="5" t="str">
        <f>"王德俊"</f>
        <v>王德俊</v>
      </c>
      <c r="E57" s="6"/>
    </row>
    <row r="58" ht="20.25" spans="1:5">
      <c r="A58" s="5">
        <v>56</v>
      </c>
      <c r="B58" s="5" t="s">
        <v>24</v>
      </c>
      <c r="C58" s="5" t="str">
        <f>"784720250606095510169386"</f>
        <v>784720250606095510169386</v>
      </c>
      <c r="D58" s="5" t="str">
        <f>"羊春月"</f>
        <v>羊春月</v>
      </c>
      <c r="E58" s="6"/>
    </row>
    <row r="59" ht="20.25" spans="1:5">
      <c r="A59" s="5">
        <v>57</v>
      </c>
      <c r="B59" s="5" t="s">
        <v>24</v>
      </c>
      <c r="C59" s="5" t="str">
        <f>"784720250605215711168514"</f>
        <v>784720250605215711168514</v>
      </c>
      <c r="D59" s="5" t="str">
        <f>"黎丽菲"</f>
        <v>黎丽菲</v>
      </c>
      <c r="E59" s="6"/>
    </row>
    <row r="60" ht="20.25" spans="1:5">
      <c r="A60" s="5">
        <v>58</v>
      </c>
      <c r="B60" s="5" t="s">
        <v>24</v>
      </c>
      <c r="C60" s="5" t="str">
        <f>"784720250606141315170198"</f>
        <v>784720250606141315170198</v>
      </c>
      <c r="D60" s="5" t="str">
        <f>"王小蔓"</f>
        <v>王小蔓</v>
      </c>
      <c r="E60" s="6"/>
    </row>
    <row r="61" ht="20.25" spans="1:5">
      <c r="A61" s="5">
        <v>59</v>
      </c>
      <c r="B61" s="5" t="s">
        <v>24</v>
      </c>
      <c r="C61" s="5" t="str">
        <f>"784720250604094956162193"</f>
        <v>784720250604094956162193</v>
      </c>
      <c r="D61" s="5" t="str">
        <f>"王小霞"</f>
        <v>王小霞</v>
      </c>
      <c r="E61" s="6"/>
    </row>
    <row r="62" ht="20.25" spans="1:5">
      <c r="A62" s="5">
        <v>60</v>
      </c>
      <c r="B62" s="5" t="s">
        <v>24</v>
      </c>
      <c r="C62" s="5" t="str">
        <f>"784720250605105956166003"</f>
        <v>784720250605105956166003</v>
      </c>
      <c r="D62" s="5" t="str">
        <f>"邓坤芳"</f>
        <v>邓坤芳</v>
      </c>
      <c r="E62" s="6"/>
    </row>
    <row r="63" ht="20.25" spans="1:5">
      <c r="A63" s="5">
        <v>61</v>
      </c>
      <c r="B63" s="5" t="s">
        <v>24</v>
      </c>
      <c r="C63" s="5" t="str">
        <f>"784720250608212250173834"</f>
        <v>784720250608212250173834</v>
      </c>
      <c r="D63" s="5" t="str">
        <f>"符定姣"</f>
        <v>符定姣</v>
      </c>
      <c r="E63" s="6"/>
    </row>
    <row r="64" ht="20.25" spans="1:5">
      <c r="A64" s="5">
        <v>62</v>
      </c>
      <c r="B64" s="5" t="s">
        <v>24</v>
      </c>
      <c r="C64" s="5" t="str">
        <f>"784720250604093438162132"</f>
        <v>784720250604093438162132</v>
      </c>
      <c r="D64" s="5" t="str">
        <f>"刘婷玉"</f>
        <v>刘婷玉</v>
      </c>
      <c r="E64" s="6"/>
    </row>
    <row r="65" ht="20.25" spans="1:5">
      <c r="A65" s="5">
        <v>63</v>
      </c>
      <c r="B65" s="5" t="s">
        <v>24</v>
      </c>
      <c r="C65" s="5" t="str">
        <f>"784720250606143817170252"</f>
        <v>784720250606143817170252</v>
      </c>
      <c r="D65" s="5" t="str">
        <f>"吴玉业"</f>
        <v>吴玉业</v>
      </c>
      <c r="E65" s="6"/>
    </row>
    <row r="66" ht="20.25" spans="1:5">
      <c r="A66" s="5">
        <v>64</v>
      </c>
      <c r="B66" s="5" t="s">
        <v>24</v>
      </c>
      <c r="C66" s="5" t="str">
        <f>"784720250609104543174928"</f>
        <v>784720250609104543174928</v>
      </c>
      <c r="D66" s="5" t="str">
        <f>"王玲"</f>
        <v>王玲</v>
      </c>
      <c r="E66" s="6"/>
    </row>
    <row r="67" ht="20.25" spans="1:5">
      <c r="A67" s="5">
        <v>65</v>
      </c>
      <c r="B67" s="5" t="s">
        <v>24</v>
      </c>
      <c r="C67" s="5" t="str">
        <f>"784720250609185333176740"</f>
        <v>784720250609185333176740</v>
      </c>
      <c r="D67" s="5" t="str">
        <f>"林姑"</f>
        <v>林姑</v>
      </c>
      <c r="E67" s="6"/>
    </row>
    <row r="68" ht="20.25" spans="1:5">
      <c r="A68" s="5">
        <v>66</v>
      </c>
      <c r="B68" s="5" t="s">
        <v>24</v>
      </c>
      <c r="C68" s="5" t="str">
        <f>"784720250607210424172430"</f>
        <v>784720250607210424172430</v>
      </c>
      <c r="D68" s="5" t="str">
        <f>"林壮翠"</f>
        <v>林壮翠</v>
      </c>
      <c r="E68" s="6"/>
    </row>
    <row r="69" ht="20.25" spans="1:5">
      <c r="A69" s="5">
        <v>67</v>
      </c>
      <c r="B69" s="5" t="s">
        <v>24</v>
      </c>
      <c r="C69" s="5" t="str">
        <f>"784720250608092808172836"</f>
        <v>784720250608092808172836</v>
      </c>
      <c r="D69" s="5" t="str">
        <f>"赵国翠"</f>
        <v>赵国翠</v>
      </c>
      <c r="E69" s="6"/>
    </row>
    <row r="70" ht="20.25" spans="1:5">
      <c r="A70" s="5">
        <v>68</v>
      </c>
      <c r="B70" s="5" t="s">
        <v>24</v>
      </c>
      <c r="C70" s="5" t="str">
        <f>"784720250611130204181708"</f>
        <v>784720250611130204181708</v>
      </c>
      <c r="D70" s="5" t="str">
        <f>"李秋英"</f>
        <v>李秋英</v>
      </c>
      <c r="E70" s="6"/>
    </row>
    <row r="71" ht="20.25" spans="1:5">
      <c r="A71" s="5">
        <v>69</v>
      </c>
      <c r="B71" s="5" t="s">
        <v>24</v>
      </c>
      <c r="C71" s="5" t="str">
        <f>"784720250611170153182304"</f>
        <v>784720250611170153182304</v>
      </c>
      <c r="D71" s="5" t="str">
        <f>"李叶统"</f>
        <v>李叶统</v>
      </c>
      <c r="E71" s="6"/>
    </row>
  </sheetData>
  <sheetProtection selectLockedCells="1" selectUnlockedCells="1"/>
  <mergeCells count="1">
    <mergeCell ref="A1:E1"/>
  </mergeCells>
  <printOptions horizontalCentered="1"/>
  <pageMargins left="0.078740157480315" right="0.078740157480315" top="0.393700787401575" bottom="0.31496062992126" header="0.31496062992126" footer="0.07874015748031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-Zhu</cp:lastModifiedBy>
  <dcterms:created xsi:type="dcterms:W3CDTF">2015-06-05T18:19:00Z</dcterms:created>
  <dcterms:modified xsi:type="dcterms:W3CDTF">2025-07-02T08:54:48Z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7EF144C8679E4CAFA0D525C83FC4BD55_13</vt:lpwstr>
  </property>
  <property fmtid="{D5CDD505-2E9C-101B-9397-08002B2CF9AE}" pid="3" name="KSOProductBuildVer">
    <vt:lpwstr>2052-12.1.0.21541</vt:lpwstr>
  </property>
</Properties>
</file>